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o-dok-hd\ablage62\Abteilung5\Produkte\BRW_Bodenrichtwerte\BRW-2022\Berechnungsmodelle_Vordrucke\"/>
    </mc:Choice>
  </mc:AlternateContent>
  <bookViews>
    <workbookView xWindow="0" yWindow="0" windowWidth="28800" windowHeight="11175" activeTab="2"/>
  </bookViews>
  <sheets>
    <sheet name="Standardfall" sheetId="1" r:id="rId1"/>
    <sheet name="Hinterland-Bauland" sheetId="2" r:id="rId2"/>
    <sheet name="2 Eigenheim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C15" i="3"/>
  <c r="C16" i="2"/>
  <c r="E16" i="2" s="1"/>
  <c r="C15" i="1" l="1"/>
  <c r="C16" i="1"/>
  <c r="C14" i="2"/>
  <c r="C13" i="2"/>
  <c r="C16" i="3" l="1"/>
  <c r="E16" i="3" s="1"/>
  <c r="E15" i="3"/>
  <c r="C14" i="3"/>
  <c r="E14" i="3" s="1"/>
  <c r="E15" i="2"/>
  <c r="E14" i="2"/>
  <c r="E13" i="2"/>
  <c r="E18" i="2" s="1"/>
  <c r="E18" i="3" l="1"/>
  <c r="E20" i="3" s="1"/>
  <c r="E20" i="2"/>
  <c r="C17" i="1"/>
  <c r="E17" i="1" s="1"/>
  <c r="E16" i="1"/>
  <c r="E15" i="1"/>
  <c r="E19" i="1" l="1"/>
  <c r="E21" i="1" s="1"/>
</calcChain>
</file>

<file path=xl/sharedStrings.xml><?xml version="1.0" encoding="utf-8"?>
<sst xmlns="http://schemas.openxmlformats.org/spreadsheetml/2006/main" count="100" uniqueCount="45">
  <si>
    <t>Hinweise</t>
  </si>
  <si>
    <t>Feld zum Eintragen</t>
  </si>
  <si>
    <t xml:space="preserve">selbstständiges Rechenfeld </t>
  </si>
  <si>
    <t>Gesamtgrundstücksfläche</t>
  </si>
  <si>
    <t>m²</t>
  </si>
  <si>
    <t>Bodenrichtwert</t>
  </si>
  <si>
    <t>€/m²</t>
  </si>
  <si>
    <t>Bodenwert für Grundsteuer B</t>
  </si>
  <si>
    <t>Teilflächen</t>
  </si>
  <si>
    <t>in m²</t>
  </si>
  <si>
    <t>Bauland (700 m²)</t>
  </si>
  <si>
    <t>Diese Berechnung stellt keine Verkehrswertermittlung,</t>
  </si>
  <si>
    <t>Bodenwert gesamt</t>
  </si>
  <si>
    <t>Bodenwert gesamt je m²</t>
  </si>
  <si>
    <t>5.1</t>
  </si>
  <si>
    <t>Innenbereich - Ein- / Zweifamilienhaus mit einer Gesamtgrundstücksfläche über 700 m²</t>
  </si>
  <si>
    <t>Private Grünfläche (701 - 1.400 m²)</t>
  </si>
  <si>
    <t>Private Grünfläche (ab 1.401 m²)</t>
  </si>
  <si>
    <t>Bodenwertermittlung - Hinterland nicht bebaubar</t>
  </si>
  <si>
    <t>Bodenwertermittlung - Hinterland z.T. bebaubar</t>
  </si>
  <si>
    <t>Hinterland bebaubar (701 - 1.400 m²)</t>
  </si>
  <si>
    <t>Bodenwertermittlung -zwei eigenständig nutzbare EFH / ZFH</t>
  </si>
  <si>
    <t>Bauland (bis 1.400 m²)</t>
  </si>
  <si>
    <t>Private Grünfläche (ab 2.101 m²)</t>
  </si>
  <si>
    <r>
      <t xml:space="preserve">Die über 700 m² hinausgehende Hinterlandfläche, </t>
    </r>
    <r>
      <rPr>
        <b/>
        <u/>
        <sz val="11"/>
        <color theme="1"/>
        <rFont val="Calibri"/>
        <family val="2"/>
        <scheme val="minor"/>
      </rPr>
      <t>deren Bebauung rechtlich möglich ist</t>
    </r>
    <r>
      <rPr>
        <b/>
        <sz val="11"/>
        <color theme="1"/>
        <rFont val="Calibri"/>
        <family val="2"/>
        <scheme val="minor"/>
      </rPr>
      <t>, ist mit</t>
    </r>
  </si>
  <si>
    <t xml:space="preserve"> maximal weiteren 700 m² Grundstückfläche mit 100 % des betreffenden Bodenrichtwertes zu werten.</t>
  </si>
  <si>
    <t>Bei Angabe der Grundstücksfläche (f) ist der volle Bodenrichtwert nur bis 700 m²  Grundstücksfläche</t>
  </si>
  <si>
    <t xml:space="preserve"> anzusetzen. Die darüberhinausgehende private Grünfläche zwischen 701 und 1.400 m²,</t>
  </si>
  <si>
    <r>
      <t xml:space="preserve"> </t>
    </r>
    <r>
      <rPr>
        <b/>
        <u/>
        <sz val="11"/>
        <color theme="1"/>
        <rFont val="Calibri"/>
        <family val="2"/>
        <scheme val="minor"/>
      </rPr>
      <t>deren Bebauung rechtlich ausgeschlossen ist</t>
    </r>
    <r>
      <rPr>
        <b/>
        <sz val="11"/>
        <color theme="1"/>
        <rFont val="Calibri"/>
        <family val="2"/>
        <scheme val="minor"/>
      </rPr>
      <t>, ist mit 10 %, wiederum darüberhinausgehende</t>
    </r>
  </si>
  <si>
    <t xml:space="preserve"> private Grünfläche ist mit 5% des betreffenden Bodenrichtwertes zu werten.</t>
  </si>
  <si>
    <t>Alt. 2</t>
  </si>
  <si>
    <t>Alt. 1</t>
  </si>
  <si>
    <t>Liegen zwei eigenständig nutzbare Ein-/Zweifamilienhäuser oder zwei Doppelhaushälften</t>
  </si>
  <si>
    <t xml:space="preserve"> Bodenrichtwertes zu werten.</t>
  </si>
  <si>
    <t xml:space="preserve"> auf einem Flurstück, sind maximal 1.400 m² Grundstücksfläche mit 100 % des betreffenden</t>
  </si>
  <si>
    <t>Alt. 3</t>
  </si>
  <si>
    <t>Bodenwert in €</t>
  </si>
  <si>
    <t>rd.</t>
  </si>
  <si>
    <t xml:space="preserve"> zur groben Wertorientierung.</t>
  </si>
  <si>
    <t>Diese Berechnung ist für die Grundsteuererklärung nicht anwendbar.</t>
  </si>
  <si>
    <t xml:space="preserve">Ob ein "Grundsteuer-Bodenwertgutachten" des Gutachterausschusses </t>
  </si>
  <si>
    <t>mit der oben genannten Berechnung vom Finanzamt akzeptiert wird,</t>
  </si>
  <si>
    <t>steht derzeit nicht abschliesend fest.</t>
  </si>
  <si>
    <t>Stand: 27.02.2023</t>
  </si>
  <si>
    <t>bzw. keinen Marktwert dar. Sie dient lediglich als Hilfestellung 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</si>
</sst>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rgb="FF000000"/>
      <name val="Noto Sans"/>
      <family val="2"/>
    </font>
    <font>
      <b/>
      <sz val="10"/>
      <color theme="1"/>
      <name val="Noto Sans"/>
      <family val="2"/>
    </font>
    <font>
      <i/>
      <sz val="8"/>
      <color theme="1"/>
      <name val="Noto Sans"/>
      <family val="2"/>
    </font>
    <font>
      <b/>
      <sz val="10"/>
      <name val="Noto Sans"/>
      <family val="2"/>
    </font>
    <font>
      <b/>
      <sz val="10"/>
      <color rgb="FF0000FF"/>
      <name val="Noto Sans"/>
      <family val="2"/>
    </font>
    <font>
      <b/>
      <sz val="10"/>
      <color rgb="FFC00000"/>
      <name val="Noto Sans"/>
      <family val="2"/>
    </font>
    <font>
      <sz val="10"/>
      <name val="Noto Sans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left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/>
    <xf numFmtId="3" fontId="4" fillId="4" borderId="1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3" fontId="5" fillId="5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3" fontId="6" fillId="5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5" fillId="5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3" fontId="5" fillId="5" borderId="0" xfId="0" applyNumberFormat="1" applyFont="1" applyFill="1" applyBorder="1" applyAlignment="1">
      <alignment horizontal="center"/>
    </xf>
    <xf numFmtId="0" fontId="2" fillId="3" borderId="2" xfId="0" applyFont="1" applyFill="1" applyBorder="1"/>
    <xf numFmtId="0" fontId="3" fillId="2" borderId="0" xfId="0" applyFont="1" applyFill="1" applyAlignment="1">
      <alignment horizontal="left"/>
    </xf>
    <xf numFmtId="0" fontId="8" fillId="2" borderId="7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1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center"/>
    </xf>
    <xf numFmtId="0" fontId="8" fillId="2" borderId="11" xfId="0" applyFont="1" applyFill="1" applyBorder="1"/>
    <xf numFmtId="0" fontId="10" fillId="0" borderId="0" xfId="0" applyFont="1"/>
    <xf numFmtId="9" fontId="7" fillId="2" borderId="1" xfId="0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right"/>
    </xf>
    <xf numFmtId="0" fontId="0" fillId="0" borderId="0" xfId="0" applyAlignment="1">
      <alignment horizontal="right"/>
    </xf>
    <xf numFmtId="0" fontId="2" fillId="6" borderId="6" xfId="0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6" borderId="17" xfId="0" applyFont="1" applyFill="1" applyBorder="1"/>
    <xf numFmtId="0" fontId="2" fillId="0" borderId="0" xfId="0" applyFont="1" applyFill="1" applyBorder="1" applyAlignment="1">
      <alignment horizontal="right"/>
    </xf>
  </cellXfs>
  <cellStyles count="1">
    <cellStyle name="Standard" xfId="0" builtinId="0"/>
  </cellStyles>
  <dxfs count="29"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</font>
      <fill>
        <patternFill>
          <bgColor rgb="FFFF0000"/>
        </patternFill>
      </fill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</font>
      <fill>
        <patternFill>
          <bgColor rgb="FFFF0000"/>
        </patternFill>
      </fill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b/>
        <i val="0"/>
      </font>
      <fill>
        <patternFill>
          <bgColor rgb="FFFF0000"/>
        </patternFill>
      </fill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327026</xdr:colOff>
      <xdr:row>20</xdr:row>
      <xdr:rowOff>115358</xdr:rowOff>
    </xdr:from>
    <xdr:to>
      <xdr:col>8</xdr:col>
      <xdr:colOff>145359</xdr:colOff>
      <xdr:row>20</xdr:row>
      <xdr:rowOff>115358</xdr:rowOff>
    </xdr:to>
    <xdr:cxnSp macro="">
      <xdr:nvCxnSpPr>
        <xdr:cNvPr id="4" name="Gerader Verbinder 3"/>
        <xdr:cNvCxnSpPr/>
      </xdr:nvCxnSpPr>
      <xdr:spPr>
        <a:xfrm>
          <a:off x="5622926" y="4087283"/>
          <a:ext cx="1723333" cy="0"/>
        </a:xfrm>
        <a:prstGeom prst="line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184151</xdr:colOff>
      <xdr:row>19</xdr:row>
      <xdr:rowOff>115358</xdr:rowOff>
    </xdr:from>
    <xdr:to>
      <xdr:col>8</xdr:col>
      <xdr:colOff>2484</xdr:colOff>
      <xdr:row>19</xdr:row>
      <xdr:rowOff>115358</xdr:rowOff>
    </xdr:to>
    <xdr:cxnSp macro="">
      <xdr:nvCxnSpPr>
        <xdr:cNvPr id="2" name="Gerader Verbinder 1"/>
        <xdr:cNvCxnSpPr/>
      </xdr:nvCxnSpPr>
      <xdr:spPr>
        <a:xfrm>
          <a:off x="5480051" y="3906308"/>
          <a:ext cx="1894783" cy="0"/>
        </a:xfrm>
        <a:prstGeom prst="line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269876</xdr:colOff>
      <xdr:row>19</xdr:row>
      <xdr:rowOff>115358</xdr:rowOff>
    </xdr:from>
    <xdr:to>
      <xdr:col>8</xdr:col>
      <xdr:colOff>88209</xdr:colOff>
      <xdr:row>19</xdr:row>
      <xdr:rowOff>115358</xdr:rowOff>
    </xdr:to>
    <xdr:cxnSp macro="">
      <xdr:nvCxnSpPr>
        <xdr:cNvPr id="2" name="Gerader Verbinder 1"/>
        <xdr:cNvCxnSpPr/>
      </xdr:nvCxnSpPr>
      <xdr:spPr>
        <a:xfrm>
          <a:off x="5565776" y="3925358"/>
          <a:ext cx="1723333" cy="0"/>
        </a:xfrm>
        <a:prstGeom prst="line">
          <a:avLst/>
        </a:prstGeom>
        <a:ln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3"/>
  <sheetViews>
    <sheetView workbookViewId="0">
      <selection activeCell="L11" sqref="L11"/>
    </sheetView>
  </sheetViews>
  <sheetFormatPr baseColWidth="10" defaultRowHeight="15" x14ac:dyDescent="0.25"/>
  <cols>
    <col min="1" max="1" width="11.7109375" style="11" customWidth="1"/>
    <col min="2" max="2" width="33.7109375" customWidth="1"/>
    <col min="3" max="3" width="9.5703125" style="8" customWidth="1"/>
    <col min="4" max="4" width="7.5703125" customWidth="1"/>
    <col min="5" max="5" width="16.85546875" customWidth="1"/>
    <col min="6" max="6" width="5.85546875" style="5" customWidth="1"/>
    <col min="7" max="7" width="16.5703125" style="5" customWidth="1"/>
    <col min="8" max="8" width="6.140625" style="5" customWidth="1"/>
    <col min="9" max="9" width="4.7109375" customWidth="1"/>
    <col min="10" max="10" width="68.7109375" customWidth="1"/>
    <col min="11" max="11" width="20" customWidth="1"/>
    <col min="12" max="12" width="20.42578125" customWidth="1"/>
  </cols>
  <sheetData>
    <row r="3" spans="1:10" ht="15.75" x14ac:dyDescent="0.3">
      <c r="A3" s="1" t="s">
        <v>14</v>
      </c>
      <c r="B3" s="2" t="s">
        <v>15</v>
      </c>
      <c r="C3" s="3"/>
      <c r="D3" s="4"/>
      <c r="E3" s="4"/>
      <c r="F3" s="24"/>
      <c r="G3" s="24"/>
      <c r="J3" s="6" t="s">
        <v>0</v>
      </c>
    </row>
    <row r="5" spans="1:10" ht="15.75" x14ac:dyDescent="0.3">
      <c r="A5" s="7" t="s">
        <v>31</v>
      </c>
      <c r="B5" s="25" t="s">
        <v>26</v>
      </c>
      <c r="C5" s="37"/>
      <c r="D5" s="38"/>
      <c r="E5" s="38"/>
      <c r="F5" s="28"/>
      <c r="G5" s="29"/>
      <c r="H5" s="13"/>
      <c r="I5" s="10"/>
      <c r="J5" s="9" t="s">
        <v>1</v>
      </c>
    </row>
    <row r="6" spans="1:10" ht="16.5" thickBot="1" x14ac:dyDescent="0.35">
      <c r="B6" s="39" t="s">
        <v>27</v>
      </c>
      <c r="C6" s="40"/>
      <c r="D6" s="41"/>
      <c r="E6" s="41"/>
      <c r="F6" s="42"/>
      <c r="G6" s="43"/>
      <c r="I6" s="12"/>
      <c r="J6" s="9" t="s">
        <v>2</v>
      </c>
    </row>
    <row r="7" spans="1:10" ht="16.5" thickBot="1" x14ac:dyDescent="0.35">
      <c r="B7" s="39" t="s">
        <v>28</v>
      </c>
      <c r="C7" s="40"/>
      <c r="D7" s="41"/>
      <c r="E7" s="41"/>
      <c r="F7" s="42"/>
      <c r="G7" s="43"/>
      <c r="I7" s="14"/>
      <c r="J7" s="9" t="s">
        <v>7</v>
      </c>
    </row>
    <row r="8" spans="1:10" x14ac:dyDescent="0.25">
      <c r="B8" s="30" t="s">
        <v>29</v>
      </c>
      <c r="C8" s="44"/>
      <c r="D8" s="45"/>
      <c r="E8" s="45"/>
      <c r="F8" s="33"/>
      <c r="G8" s="34"/>
    </row>
    <row r="9" spans="1:10" x14ac:dyDescent="0.25">
      <c r="B9" s="5"/>
      <c r="C9" s="35"/>
      <c r="D9" s="36"/>
      <c r="E9" s="36"/>
    </row>
    <row r="10" spans="1:10" s="5" customFormat="1" ht="15.75" x14ac:dyDescent="0.3">
      <c r="A10" s="15"/>
      <c r="B10" s="9" t="s">
        <v>3</v>
      </c>
      <c r="C10" s="10"/>
      <c r="D10" t="s">
        <v>4</v>
      </c>
      <c r="E10" s="9" t="s">
        <v>5</v>
      </c>
      <c r="F10" s="10"/>
      <c r="G10" s="13" t="s">
        <v>6</v>
      </c>
      <c r="I10"/>
    </row>
    <row r="11" spans="1:10" s="5" customFormat="1" x14ac:dyDescent="0.3">
      <c r="A11" s="15"/>
      <c r="H11" s="15"/>
      <c r="I11" s="15"/>
    </row>
    <row r="12" spans="1:10" s="5" customFormat="1" ht="15.75" x14ac:dyDescent="0.3">
      <c r="A12" s="15"/>
      <c r="B12" s="16" t="s">
        <v>18</v>
      </c>
      <c r="C12" s="3"/>
      <c r="D12" s="4"/>
      <c r="E12" s="4"/>
      <c r="H12" s="15"/>
      <c r="I12" s="15"/>
      <c r="J12" s="20" t="s">
        <v>11</v>
      </c>
    </row>
    <row r="13" spans="1:10" s="5" customFormat="1" ht="15.75" x14ac:dyDescent="0.3">
      <c r="A13" s="15"/>
      <c r="B13"/>
      <c r="C13" s="8"/>
      <c r="D13"/>
      <c r="E13"/>
      <c r="H13" s="15"/>
      <c r="I13" s="15"/>
      <c r="J13" s="21" t="s">
        <v>44</v>
      </c>
    </row>
    <row r="14" spans="1:10" s="5" customFormat="1" x14ac:dyDescent="0.3">
      <c r="A14" s="15"/>
      <c r="B14" s="9" t="s">
        <v>8</v>
      </c>
      <c r="C14" s="17" t="s">
        <v>9</v>
      </c>
      <c r="D14" s="18"/>
      <c r="E14" s="17" t="s">
        <v>36</v>
      </c>
      <c r="H14" s="15"/>
      <c r="I14" s="15"/>
      <c r="J14" s="23" t="s">
        <v>38</v>
      </c>
    </row>
    <row r="15" spans="1:10" s="5" customFormat="1" ht="15.75" x14ac:dyDescent="0.3">
      <c r="A15" s="15"/>
      <c r="B15" t="s">
        <v>10</v>
      </c>
      <c r="C15" s="19">
        <f>IF(C10&lt;700,C10,700)</f>
        <v>0</v>
      </c>
      <c r="D15" s="47">
        <v>1</v>
      </c>
      <c r="E15" s="19">
        <f>C15*F10</f>
        <v>0</v>
      </c>
      <c r="F15" s="13"/>
      <c r="H15" s="15"/>
      <c r="I15" s="15"/>
    </row>
    <row r="16" spans="1:10" s="5" customFormat="1" ht="16.5" thickBot="1" x14ac:dyDescent="0.35">
      <c r="A16" s="11"/>
      <c r="B16" t="s">
        <v>16</v>
      </c>
      <c r="C16" s="19">
        <f>IF((C10&gt;1400),700,(IF(C10&lt;700,0,C10-700)))</f>
        <v>0</v>
      </c>
      <c r="D16" s="47">
        <v>0.1</v>
      </c>
      <c r="E16" s="19">
        <f>C16*(F10*0.1)</f>
        <v>0</v>
      </c>
      <c r="F16" s="13"/>
      <c r="I16"/>
    </row>
    <row r="17" spans="1:10" s="5" customFormat="1" ht="16.5" thickBot="1" x14ac:dyDescent="0.35">
      <c r="A17" s="11"/>
      <c r="B17" t="s">
        <v>17</v>
      </c>
      <c r="C17" s="19">
        <f>IF(C10&lt;1400,0,C10-1400)</f>
        <v>0</v>
      </c>
      <c r="D17" s="47">
        <v>0.05</v>
      </c>
      <c r="E17" s="19">
        <f>C17*(F10*0.05)</f>
        <v>0</v>
      </c>
      <c r="F17" s="13"/>
      <c r="J17" s="50" t="s">
        <v>39</v>
      </c>
    </row>
    <row r="18" spans="1:10" s="5" customFormat="1" ht="16.5" thickBot="1" x14ac:dyDescent="0.35">
      <c r="A18" s="11"/>
      <c r="B18" s="15"/>
      <c r="C18" s="15"/>
      <c r="D18" s="15"/>
      <c r="E18" s="15"/>
      <c r="F18" s="15"/>
      <c r="J18"/>
    </row>
    <row r="19" spans="1:10" s="5" customFormat="1" ht="15.75" x14ac:dyDescent="0.3">
      <c r="A19" s="11"/>
      <c r="B19" s="16" t="s">
        <v>12</v>
      </c>
      <c r="C19" s="3"/>
      <c r="D19" s="48" t="s">
        <v>37</v>
      </c>
      <c r="E19" s="22">
        <f>ROUND((SUM(E15:E17)),-3)</f>
        <v>0</v>
      </c>
      <c r="F19" s="13"/>
      <c r="J19" s="51" t="s">
        <v>40</v>
      </c>
    </row>
    <row r="20" spans="1:10" s="5" customFormat="1" ht="16.5" thickBot="1" x14ac:dyDescent="0.35">
      <c r="A20" s="11"/>
      <c r="B20" s="9"/>
      <c r="C20" s="8"/>
      <c r="D20" s="49"/>
      <c r="E20"/>
      <c r="I20"/>
      <c r="J20" s="52" t="s">
        <v>41</v>
      </c>
    </row>
    <row r="21" spans="1:10" s="5" customFormat="1" ht="16.5" thickBot="1" x14ac:dyDescent="0.35">
      <c r="A21" s="11"/>
      <c r="B21" s="16" t="s">
        <v>13</v>
      </c>
      <c r="C21" s="3"/>
      <c r="D21" s="48" t="s">
        <v>37</v>
      </c>
      <c r="E21" s="14" t="e">
        <f>E19/C10</f>
        <v>#DIV/0!</v>
      </c>
      <c r="F21" s="13"/>
      <c r="I21"/>
      <c r="J21" s="53" t="s">
        <v>42</v>
      </c>
    </row>
    <row r="22" spans="1:10" s="5" customFormat="1" ht="15.75" x14ac:dyDescent="0.3">
      <c r="A22" s="11"/>
      <c r="I22"/>
      <c r="J22" s="54" t="s">
        <v>43</v>
      </c>
    </row>
    <row r="23" spans="1:10" x14ac:dyDescent="0.25">
      <c r="J23" s="5"/>
    </row>
    <row r="24" spans="1:10" x14ac:dyDescent="0.25">
      <c r="J24" s="5"/>
    </row>
    <row r="25" spans="1:10" x14ac:dyDescent="0.25">
      <c r="J25" s="5"/>
    </row>
    <row r="26" spans="1:10" x14ac:dyDescent="0.25">
      <c r="J26" s="5"/>
    </row>
    <row r="27" spans="1:10" x14ac:dyDescent="0.25">
      <c r="B27" s="5"/>
      <c r="C27" s="5"/>
      <c r="D27" s="5"/>
      <c r="E27" s="5"/>
      <c r="J27" s="5"/>
    </row>
    <row r="28" spans="1:10" x14ac:dyDescent="0.25">
      <c r="B28" s="5"/>
      <c r="C28" s="5"/>
      <c r="D28" s="5"/>
      <c r="E28" s="5"/>
      <c r="J28" s="5"/>
    </row>
    <row r="29" spans="1:10" x14ac:dyDescent="0.25">
      <c r="B29" s="5"/>
      <c r="C29" s="5"/>
      <c r="D29" s="5"/>
      <c r="E29" s="5"/>
      <c r="J29" s="5"/>
    </row>
    <row r="30" spans="1:10" x14ac:dyDescent="0.25">
      <c r="B30" s="5"/>
      <c r="C30" s="5"/>
      <c r="D30" s="5"/>
      <c r="E30" s="5"/>
      <c r="J30" s="5"/>
    </row>
    <row r="31" spans="1:10" x14ac:dyDescent="0.25">
      <c r="B31" s="5"/>
      <c r="C31" s="5"/>
      <c r="D31" s="5"/>
      <c r="E31" s="5"/>
    </row>
    <row r="32" spans="1:10" x14ac:dyDescent="0.25">
      <c r="B32" s="5"/>
      <c r="C32" s="5"/>
      <c r="D32" s="5"/>
      <c r="E32" s="5"/>
    </row>
    <row r="33" spans="2:5" x14ac:dyDescent="0.25">
      <c r="B33" s="5"/>
      <c r="C33" s="5"/>
      <c r="D33" s="5"/>
      <c r="E33" s="5"/>
    </row>
    <row r="34" spans="2:5" x14ac:dyDescent="0.25">
      <c r="B34" s="5"/>
      <c r="C34" s="5"/>
      <c r="D34" s="5"/>
      <c r="E34" s="5"/>
    </row>
    <row r="35" spans="2:5" x14ac:dyDescent="0.25">
      <c r="B35" s="5"/>
      <c r="C35" s="5"/>
      <c r="D35" s="5"/>
      <c r="E35" s="5"/>
    </row>
    <row r="36" spans="2:5" x14ac:dyDescent="0.25">
      <c r="B36" s="5"/>
      <c r="C36" s="5"/>
      <c r="D36" s="5"/>
      <c r="E36" s="5"/>
    </row>
    <row r="37" spans="2:5" x14ac:dyDescent="0.25">
      <c r="B37" s="5"/>
      <c r="C37" s="5"/>
      <c r="D37" s="5"/>
      <c r="E37" s="5"/>
    </row>
    <row r="38" spans="2:5" x14ac:dyDescent="0.25">
      <c r="B38" s="5"/>
      <c r="C38" s="5"/>
      <c r="D38" s="5"/>
      <c r="E38" s="5"/>
    </row>
    <row r="39" spans="2:5" x14ac:dyDescent="0.25">
      <c r="B39" s="5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5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</sheetData>
  <sheetProtection algorithmName="SHA-512" hashValue="2Sb1yuG3dBYZE+f0Qd/QG/1HJ3v154x3r/60ohMJrhGKN7SF4dDK0OwKzbeT3cco1k3UUSon1DBfQQjgkSq5iA==" saltValue="rcsli4zarBruEl2iP2GLDA==" spinCount="100000" sheet="1" objects="1" scenarios="1"/>
  <conditionalFormatting sqref="C15:C16 C17:D17">
    <cfRule type="containsErrors" dxfId="28" priority="22">
      <formula>ISERROR(C15)</formula>
    </cfRule>
  </conditionalFormatting>
  <conditionalFormatting sqref="I7">
    <cfRule type="containsErrors" dxfId="27" priority="20">
      <formula>ISERROR(I7)</formula>
    </cfRule>
  </conditionalFormatting>
  <conditionalFormatting sqref="I6">
    <cfRule type="containsErrors" dxfId="26" priority="21">
      <formula>ISERROR(I6)</formula>
    </cfRule>
  </conditionalFormatting>
  <conditionalFormatting sqref="C21:D21">
    <cfRule type="containsErrors" dxfId="25" priority="19">
      <formula>ISERROR(C21)</formula>
    </cfRule>
  </conditionalFormatting>
  <conditionalFormatting sqref="E21">
    <cfRule type="containsErrors" dxfId="24" priority="18">
      <formula>ISERROR(E21)</formula>
    </cfRule>
  </conditionalFormatting>
  <conditionalFormatting sqref="E15:E17">
    <cfRule type="containsErrors" dxfId="23" priority="16">
      <formula>ISERROR(E15)</formula>
    </cfRule>
  </conditionalFormatting>
  <conditionalFormatting sqref="C19:D19">
    <cfRule type="containsErrors" dxfId="22" priority="15">
      <formula>ISERROR(C19)</formula>
    </cfRule>
  </conditionalFormatting>
  <conditionalFormatting sqref="E19">
    <cfRule type="containsErrors" dxfId="21" priority="14">
      <formula>ISERROR(E19)</formula>
    </cfRule>
  </conditionalFormatting>
  <conditionalFormatting sqref="C10">
    <cfRule type="cellIs" dxfId="20" priority="7" operator="between">
      <formula>1</formula>
      <formula>700</formula>
    </cfRule>
  </conditionalFormatting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Header>&amp;L&amp;"-,Fett"Gutachterausschuss Heidelberg&amp;C&amp;"-,Fett"Hilfestellung zur Ermittlung des grundsteuerrelevanten Bodenwertes gemäß den "Erläuterungen zu den Bodenrichtwerten 2022"</oddHeader>
    <oddFooter>&amp;R&amp;D &amp;T</oddFooter>
  </headerFooter>
  <ignoredErrors>
    <ignoredError sqref="E21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2"/>
  <sheetViews>
    <sheetView workbookViewId="0">
      <selection activeCell="J23" sqref="J23"/>
    </sheetView>
  </sheetViews>
  <sheetFormatPr baseColWidth="10" defaultRowHeight="15" x14ac:dyDescent="0.25"/>
  <cols>
    <col min="1" max="1" width="11.7109375" style="11" customWidth="1"/>
    <col min="2" max="2" width="33.7109375" customWidth="1"/>
    <col min="3" max="3" width="9.5703125" style="8" customWidth="1"/>
    <col min="4" max="4" width="7.5703125" customWidth="1"/>
    <col min="5" max="5" width="16.85546875" customWidth="1"/>
    <col min="6" max="6" width="8.42578125" style="5" customWidth="1"/>
    <col min="7" max="7" width="16.5703125" style="5" customWidth="1"/>
    <col min="8" max="8" width="6.140625" style="5" customWidth="1"/>
    <col min="9" max="9" width="4.7109375" customWidth="1"/>
    <col min="10" max="10" width="68" customWidth="1"/>
    <col min="11" max="11" width="20" customWidth="1"/>
    <col min="12" max="12" width="20.42578125" customWidth="1"/>
  </cols>
  <sheetData>
    <row r="3" spans="1:10" ht="15.75" x14ac:dyDescent="0.3">
      <c r="A3" s="1" t="s">
        <v>14</v>
      </c>
      <c r="B3" s="2" t="s">
        <v>15</v>
      </c>
      <c r="C3" s="3"/>
      <c r="D3" s="4"/>
      <c r="E3" s="4"/>
      <c r="F3" s="24"/>
      <c r="G3" s="24"/>
      <c r="J3" s="6" t="s">
        <v>0</v>
      </c>
    </row>
    <row r="5" spans="1:10" ht="15.75" x14ac:dyDescent="0.3">
      <c r="A5" s="7" t="s">
        <v>30</v>
      </c>
      <c r="B5" s="25" t="s">
        <v>24</v>
      </c>
      <c r="C5" s="26"/>
      <c r="D5" s="27"/>
      <c r="E5" s="27"/>
      <c r="F5" s="28"/>
      <c r="G5" s="29"/>
      <c r="H5" s="13"/>
      <c r="I5" s="10"/>
      <c r="J5" s="9" t="s">
        <v>1</v>
      </c>
    </row>
    <row r="6" spans="1:10" ht="16.5" thickBot="1" x14ac:dyDescent="0.35">
      <c r="B6" s="30" t="s">
        <v>25</v>
      </c>
      <c r="C6" s="31"/>
      <c r="D6" s="32"/>
      <c r="E6" s="32"/>
      <c r="F6" s="33"/>
      <c r="G6" s="34"/>
      <c r="I6" s="12"/>
      <c r="J6" s="9" t="s">
        <v>2</v>
      </c>
    </row>
    <row r="7" spans="1:10" ht="16.5" thickBot="1" x14ac:dyDescent="0.35">
      <c r="I7" s="14"/>
      <c r="J7" s="9" t="s">
        <v>7</v>
      </c>
    </row>
    <row r="8" spans="1:10" ht="15.75" x14ac:dyDescent="0.3">
      <c r="B8" s="9" t="s">
        <v>3</v>
      </c>
      <c r="C8" s="10"/>
      <c r="D8" t="s">
        <v>4</v>
      </c>
      <c r="E8" s="9" t="s">
        <v>5</v>
      </c>
      <c r="F8" s="10"/>
      <c r="G8" s="13" t="s">
        <v>6</v>
      </c>
    </row>
    <row r="9" spans="1:10" x14ac:dyDescent="0.25">
      <c r="B9" s="11"/>
      <c r="C9" s="11"/>
      <c r="D9" s="11"/>
      <c r="E9" s="11"/>
      <c r="F9" s="11"/>
      <c r="G9" s="11"/>
    </row>
    <row r="10" spans="1:10" s="5" customFormat="1" ht="15.75" x14ac:dyDescent="0.3">
      <c r="A10" s="11"/>
      <c r="B10" s="16" t="s">
        <v>19</v>
      </c>
      <c r="C10" s="3"/>
      <c r="D10" s="4"/>
      <c r="E10" s="4"/>
      <c r="I10"/>
    </row>
    <row r="11" spans="1:10" s="5" customFormat="1" ht="15.75" x14ac:dyDescent="0.3">
      <c r="A11" s="11"/>
      <c r="B11"/>
      <c r="C11" s="8"/>
      <c r="D11"/>
      <c r="E11"/>
      <c r="I11" s="15"/>
      <c r="J11" s="20" t="s">
        <v>11</v>
      </c>
    </row>
    <row r="12" spans="1:10" s="5" customFormat="1" ht="15.75" x14ac:dyDescent="0.3">
      <c r="A12" s="11"/>
      <c r="B12" s="9" t="s">
        <v>8</v>
      </c>
      <c r="C12" s="17" t="s">
        <v>9</v>
      </c>
      <c r="D12" s="18"/>
      <c r="E12" s="17" t="s">
        <v>36</v>
      </c>
      <c r="I12" s="15"/>
      <c r="J12" s="21" t="s">
        <v>44</v>
      </c>
    </row>
    <row r="13" spans="1:10" s="5" customFormat="1" ht="15.75" x14ac:dyDescent="0.3">
      <c r="A13" s="11"/>
      <c r="B13" t="s">
        <v>10</v>
      </c>
      <c r="C13" s="19">
        <f>IF(C8&lt;700,C8,700)</f>
        <v>0</v>
      </c>
      <c r="D13" s="47">
        <v>1</v>
      </c>
      <c r="E13" s="19">
        <f>C13*F8</f>
        <v>0</v>
      </c>
      <c r="F13" s="13"/>
      <c r="I13" s="15"/>
      <c r="J13" s="23" t="s">
        <v>38</v>
      </c>
    </row>
    <row r="14" spans="1:10" s="5" customFormat="1" ht="15.75" x14ac:dyDescent="0.3">
      <c r="A14" s="11"/>
      <c r="B14" t="s">
        <v>20</v>
      </c>
      <c r="C14" s="19">
        <f>IF((C8&gt;1400),700,(IF(C8&lt;700,0,C8-700)))</f>
        <v>0</v>
      </c>
      <c r="D14" s="47">
        <v>1</v>
      </c>
      <c r="E14" s="19">
        <f>C14*F8</f>
        <v>0</v>
      </c>
      <c r="F14" s="13"/>
      <c r="I14" s="15"/>
    </row>
    <row r="15" spans="1:10" s="5" customFormat="1" ht="16.5" thickBot="1" x14ac:dyDescent="0.35">
      <c r="A15" s="11"/>
      <c r="B15" t="s">
        <v>17</v>
      </c>
      <c r="C15" s="19">
        <f>(IF(C8&gt;2100,2100-1400,((IF(C8=0,0,(IF(C8&gt;1400,C8-1400,0)))))))</f>
        <v>0</v>
      </c>
      <c r="D15" s="47">
        <v>0.1</v>
      </c>
      <c r="E15" s="19">
        <f>C15*(F8*0.1)</f>
        <v>0</v>
      </c>
      <c r="F15" s="13"/>
      <c r="I15" s="15"/>
    </row>
    <row r="16" spans="1:10" s="5" customFormat="1" ht="16.5" thickBot="1" x14ac:dyDescent="0.35">
      <c r="A16" s="11"/>
      <c r="B16" s="46" t="s">
        <v>23</v>
      </c>
      <c r="C16" s="19">
        <f>IF(C8&lt;2100,0,C8-2100)</f>
        <v>0</v>
      </c>
      <c r="D16" s="47">
        <v>0.05</v>
      </c>
      <c r="E16" s="19">
        <f>C16*(F8*0.05)</f>
        <v>0</v>
      </c>
      <c r="F16" s="15"/>
      <c r="I16"/>
      <c r="J16" s="50" t="s">
        <v>39</v>
      </c>
    </row>
    <row r="17" spans="1:10" s="5" customFormat="1" ht="15.75" thickBot="1" x14ac:dyDescent="0.3">
      <c r="A17" s="11"/>
      <c r="F17" s="13"/>
      <c r="J17"/>
    </row>
    <row r="18" spans="1:10" s="5" customFormat="1" ht="15.75" x14ac:dyDescent="0.3">
      <c r="A18" s="11"/>
      <c r="B18" s="16" t="s">
        <v>12</v>
      </c>
      <c r="C18" s="3"/>
      <c r="D18" s="48" t="s">
        <v>37</v>
      </c>
      <c r="E18" s="22">
        <f>ROUND((SUM(E13:E16)),-3)</f>
        <v>0</v>
      </c>
      <c r="J18" s="51" t="s">
        <v>40</v>
      </c>
    </row>
    <row r="19" spans="1:10" s="5" customFormat="1" ht="16.5" thickBot="1" x14ac:dyDescent="0.35">
      <c r="A19" s="11"/>
      <c r="B19" s="9"/>
      <c r="C19" s="8"/>
      <c r="D19" s="49"/>
      <c r="E19"/>
      <c r="F19" s="13"/>
      <c r="J19" s="52" t="s">
        <v>41</v>
      </c>
    </row>
    <row r="20" spans="1:10" s="5" customFormat="1" ht="16.5" thickBot="1" x14ac:dyDescent="0.35">
      <c r="A20" s="11"/>
      <c r="B20" s="16" t="s">
        <v>13</v>
      </c>
      <c r="C20" s="3"/>
      <c r="D20" s="48" t="s">
        <v>37</v>
      </c>
      <c r="E20" s="14" t="e">
        <f>E18/C8</f>
        <v>#DIV/0!</v>
      </c>
      <c r="I20"/>
      <c r="J20" s="53" t="s">
        <v>42</v>
      </c>
    </row>
    <row r="21" spans="1:10" s="5" customFormat="1" ht="15.75" x14ac:dyDescent="0.3">
      <c r="A21" s="11"/>
      <c r="I21"/>
      <c r="J21" s="54" t="s">
        <v>43</v>
      </c>
    </row>
    <row r="22" spans="1:10" s="5" customFormat="1" x14ac:dyDescent="0.25">
      <c r="A22" s="11"/>
      <c r="I22"/>
      <c r="J22"/>
    </row>
  </sheetData>
  <sheetProtection algorithmName="SHA-512" hashValue="7pywlS9cPacqjmEUcWMDLyU2MuVOWaQ4WRyHtFbqS1ELb89OYo7MIqIq01NuKTw018xaTMYfF6y5O5U+RhHNyA==" saltValue="Tt4ZUVhh6mGfI4AGtQ/iWQ==" spinCount="100000" sheet="1" objects="1" scenarios="1"/>
  <conditionalFormatting sqref="I7">
    <cfRule type="containsErrors" dxfId="19" priority="21">
      <formula>ISERROR(I7)</formula>
    </cfRule>
  </conditionalFormatting>
  <conditionalFormatting sqref="I6">
    <cfRule type="containsErrors" dxfId="18" priority="22">
      <formula>ISERROR(I6)</formula>
    </cfRule>
  </conditionalFormatting>
  <conditionalFormatting sqref="C13:C14 C15:D15">
    <cfRule type="containsErrors" dxfId="17" priority="15">
      <formula>ISERROR(C13)</formula>
    </cfRule>
  </conditionalFormatting>
  <conditionalFormatting sqref="C20:D20">
    <cfRule type="containsErrors" dxfId="16" priority="14">
      <formula>ISERROR(C20)</formula>
    </cfRule>
  </conditionalFormatting>
  <conditionalFormatting sqref="E20">
    <cfRule type="containsErrors" dxfId="15" priority="13">
      <formula>ISERROR(E20)</formula>
    </cfRule>
  </conditionalFormatting>
  <conditionalFormatting sqref="E13:E15">
    <cfRule type="containsErrors" dxfId="14" priority="12">
      <formula>ISERROR(E13)</formula>
    </cfRule>
  </conditionalFormatting>
  <conditionalFormatting sqref="C18:D18">
    <cfRule type="containsErrors" dxfId="13" priority="11">
      <formula>ISERROR(C18)</formula>
    </cfRule>
  </conditionalFormatting>
  <conditionalFormatting sqref="E18">
    <cfRule type="containsErrors" dxfId="12" priority="10">
      <formula>ISERROR(E18)</formula>
    </cfRule>
  </conditionalFormatting>
  <conditionalFormatting sqref="C8">
    <cfRule type="cellIs" dxfId="11" priority="9" operator="between">
      <formula>1</formula>
      <formula>700</formula>
    </cfRule>
  </conditionalFormatting>
  <conditionalFormatting sqref="E16">
    <cfRule type="containsErrors" dxfId="10" priority="1">
      <formula>ISERROR(E16)</formula>
    </cfRule>
  </conditionalFormatting>
  <conditionalFormatting sqref="C16:D16">
    <cfRule type="containsErrors" dxfId="9" priority="2">
      <formula>ISERROR(C16)</formula>
    </cfRule>
  </conditionalFormatting>
  <pageMargins left="0.70866141732283472" right="0.70866141732283472" top="0.78740157480314965" bottom="0.78740157480314965" header="0.31496062992125984" footer="0.31496062992125984"/>
  <pageSetup paperSize="9" scale="70" orientation="landscape" r:id="rId1"/>
  <headerFooter>
    <oddHeader>&amp;L&amp;"-,Fett"Gutachterausschuss Heidelberg&amp;CHilfestellung zur Ermittlung &amp;"-,Fett"des grundsteuerrelevanten Bodenwertes gemäß den "Erläuterungen zu den Bodenrichtwerten 2022"</oddHeader>
    <oddFooter>&amp;R&amp;D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3"/>
  <sheetViews>
    <sheetView tabSelected="1" workbookViewId="0">
      <selection activeCell="J26" sqref="J26"/>
    </sheetView>
  </sheetViews>
  <sheetFormatPr baseColWidth="10" defaultRowHeight="15" x14ac:dyDescent="0.25"/>
  <cols>
    <col min="1" max="1" width="11.7109375" style="11" customWidth="1"/>
    <col min="2" max="2" width="33.7109375" customWidth="1"/>
    <col min="3" max="3" width="9.5703125" style="8" customWidth="1"/>
    <col min="4" max="4" width="7.5703125" customWidth="1"/>
    <col min="5" max="5" width="16.85546875" customWidth="1"/>
    <col min="6" max="6" width="8.28515625" style="5" customWidth="1"/>
    <col min="7" max="7" width="8" style="5" customWidth="1"/>
    <col min="8" max="8" width="6.140625" style="5" customWidth="1"/>
    <col min="9" max="9" width="4.7109375" customWidth="1"/>
    <col min="10" max="10" width="71.5703125" customWidth="1"/>
    <col min="11" max="11" width="20" customWidth="1"/>
    <col min="12" max="12" width="20.42578125" customWidth="1"/>
  </cols>
  <sheetData>
    <row r="3" spans="1:10" ht="15.75" x14ac:dyDescent="0.3">
      <c r="A3" s="1" t="s">
        <v>14</v>
      </c>
      <c r="B3" s="2" t="s">
        <v>15</v>
      </c>
      <c r="C3" s="3"/>
      <c r="D3" s="4"/>
      <c r="E3" s="4"/>
      <c r="F3" s="24"/>
      <c r="G3" s="24"/>
      <c r="J3" s="6" t="s">
        <v>0</v>
      </c>
    </row>
    <row r="5" spans="1:10" ht="15.75" x14ac:dyDescent="0.3">
      <c r="A5" s="7" t="s">
        <v>35</v>
      </c>
      <c r="B5" s="25" t="s">
        <v>32</v>
      </c>
      <c r="C5" s="37"/>
      <c r="D5" s="38"/>
      <c r="E5" s="38"/>
      <c r="F5" s="28"/>
      <c r="G5" s="29"/>
      <c r="H5" s="13"/>
      <c r="I5" s="10"/>
      <c r="J5" s="9" t="s">
        <v>1</v>
      </c>
    </row>
    <row r="6" spans="1:10" ht="16.5" thickBot="1" x14ac:dyDescent="0.35">
      <c r="B6" s="39" t="s">
        <v>34</v>
      </c>
      <c r="C6" s="40"/>
      <c r="D6" s="41"/>
      <c r="E6" s="41"/>
      <c r="F6" s="42"/>
      <c r="G6" s="43"/>
      <c r="I6" s="12"/>
      <c r="J6" s="9" t="s">
        <v>2</v>
      </c>
    </row>
    <row r="7" spans="1:10" ht="16.5" thickBot="1" x14ac:dyDescent="0.35">
      <c r="B7" s="30" t="s">
        <v>33</v>
      </c>
      <c r="C7" s="44"/>
      <c r="D7" s="45"/>
      <c r="E7" s="45"/>
      <c r="F7" s="33"/>
      <c r="G7" s="34"/>
      <c r="I7" s="14"/>
      <c r="J7" s="9" t="s">
        <v>7</v>
      </c>
    </row>
    <row r="9" spans="1:10" ht="15.75" x14ac:dyDescent="0.3">
      <c r="B9" s="9" t="s">
        <v>3</v>
      </c>
      <c r="C9" s="10"/>
      <c r="D9" t="s">
        <v>4</v>
      </c>
      <c r="E9" s="9" t="s">
        <v>5</v>
      </c>
      <c r="F9" s="10"/>
      <c r="G9" s="13" t="s">
        <v>6</v>
      </c>
    </row>
    <row r="10" spans="1:10" s="5" customFormat="1" ht="15.75" x14ac:dyDescent="0.3">
      <c r="A10" s="15"/>
      <c r="B10"/>
      <c r="C10" s="8"/>
      <c r="D10"/>
      <c r="E10"/>
      <c r="I10"/>
    </row>
    <row r="11" spans="1:10" s="5" customFormat="1" ht="15.75" x14ac:dyDescent="0.3">
      <c r="A11" s="15"/>
      <c r="B11" s="16" t="s">
        <v>21</v>
      </c>
      <c r="C11" s="3"/>
      <c r="D11" s="4"/>
      <c r="E11" s="4"/>
      <c r="H11" s="15"/>
      <c r="I11"/>
      <c r="J11" s="20" t="s">
        <v>11</v>
      </c>
    </row>
    <row r="12" spans="1:10" s="5" customFormat="1" ht="15.75" x14ac:dyDescent="0.3">
      <c r="A12" s="15"/>
      <c r="B12"/>
      <c r="C12" s="8"/>
      <c r="D12"/>
      <c r="E12"/>
      <c r="H12" s="15"/>
      <c r="I12"/>
      <c r="J12" s="21" t="s">
        <v>44</v>
      </c>
    </row>
    <row r="13" spans="1:10" s="5" customFormat="1" ht="15.75" x14ac:dyDescent="0.3">
      <c r="A13" s="15"/>
      <c r="B13" s="9" t="s">
        <v>8</v>
      </c>
      <c r="C13" s="17" t="s">
        <v>9</v>
      </c>
      <c r="D13" s="18"/>
      <c r="E13" s="17" t="s">
        <v>36</v>
      </c>
      <c r="H13" s="15"/>
      <c r="I13"/>
      <c r="J13" s="23" t="s">
        <v>38</v>
      </c>
    </row>
    <row r="14" spans="1:10" s="5" customFormat="1" ht="15.75" x14ac:dyDescent="0.3">
      <c r="A14" s="15"/>
      <c r="B14" s="46" t="s">
        <v>22</v>
      </c>
      <c r="C14" s="19">
        <f>IF(C9&gt;1400,1400,C9)</f>
        <v>0</v>
      </c>
      <c r="D14" s="47">
        <v>1</v>
      </c>
      <c r="E14" s="19">
        <f>C14*F9</f>
        <v>0</v>
      </c>
      <c r="H14" s="15"/>
      <c r="I14"/>
    </row>
    <row r="15" spans="1:10" s="5" customFormat="1" ht="16.5" thickBot="1" x14ac:dyDescent="0.35">
      <c r="A15" s="15"/>
      <c r="B15" s="46" t="s">
        <v>17</v>
      </c>
      <c r="C15" s="19">
        <f>IF(C9&gt;2100,2100-1400,((IF(C9=0,0,(IF(C9&gt;1400,C9-1400,0))))))</f>
        <v>0</v>
      </c>
      <c r="D15" s="47">
        <v>0.1</v>
      </c>
      <c r="E15" s="19">
        <f>C15*(F9*0.1)</f>
        <v>0</v>
      </c>
      <c r="H15" s="15"/>
      <c r="I15"/>
    </row>
    <row r="16" spans="1:10" s="5" customFormat="1" ht="16.5" thickBot="1" x14ac:dyDescent="0.35">
      <c r="A16" s="11"/>
      <c r="B16" s="46" t="s">
        <v>23</v>
      </c>
      <c r="C16" s="19">
        <f>IF(C9&lt;2100,0,C9-2100)</f>
        <v>0</v>
      </c>
      <c r="D16" s="47">
        <v>0.05</v>
      </c>
      <c r="E16" s="19">
        <f>C16*(F9*0.05)</f>
        <v>0</v>
      </c>
      <c r="I16"/>
      <c r="J16" s="50" t="s">
        <v>39</v>
      </c>
    </row>
    <row r="17" spans="1:10" s="5" customFormat="1" ht="16.5" thickBot="1" x14ac:dyDescent="0.35">
      <c r="A17" s="11"/>
      <c r="B17" s="15"/>
      <c r="C17" s="15"/>
      <c r="D17" s="15"/>
      <c r="E17" s="15"/>
      <c r="I17"/>
      <c r="J17"/>
    </row>
    <row r="18" spans="1:10" s="5" customFormat="1" ht="15.75" x14ac:dyDescent="0.3">
      <c r="A18" s="11"/>
      <c r="B18" s="16" t="s">
        <v>12</v>
      </c>
      <c r="C18" s="3"/>
      <c r="D18" s="48" t="s">
        <v>37</v>
      </c>
      <c r="E18" s="22">
        <f>ROUND((SUM(E14:E16)),-3)</f>
        <v>0</v>
      </c>
      <c r="J18" s="51" t="s">
        <v>40</v>
      </c>
    </row>
    <row r="19" spans="1:10" s="5" customFormat="1" ht="16.5" thickBot="1" x14ac:dyDescent="0.35">
      <c r="A19" s="11"/>
      <c r="B19" s="9"/>
      <c r="C19" s="8"/>
      <c r="D19"/>
      <c r="E19"/>
      <c r="J19" s="52" t="s">
        <v>41</v>
      </c>
    </row>
    <row r="20" spans="1:10" s="5" customFormat="1" ht="16.5" thickBot="1" x14ac:dyDescent="0.35">
      <c r="A20" s="11"/>
      <c r="B20" s="16" t="s">
        <v>13</v>
      </c>
      <c r="C20" s="3"/>
      <c r="D20" s="48" t="s">
        <v>37</v>
      </c>
      <c r="E20" s="14" t="e">
        <f>E18/C9</f>
        <v>#DIV/0!</v>
      </c>
      <c r="I20"/>
      <c r="J20" s="53" t="s">
        <v>42</v>
      </c>
    </row>
    <row r="21" spans="1:10" s="5" customFormat="1" ht="15.75" x14ac:dyDescent="0.3">
      <c r="A21" s="11"/>
      <c r="I21"/>
      <c r="J21" s="54" t="s">
        <v>43</v>
      </c>
    </row>
    <row r="22" spans="1:10" s="5" customFormat="1" x14ac:dyDescent="0.25">
      <c r="A22" s="11"/>
      <c r="I22"/>
    </row>
    <row r="37" spans="6:6" x14ac:dyDescent="0.25">
      <c r="F37" s="13"/>
    </row>
    <row r="38" spans="6:6" x14ac:dyDescent="0.25">
      <c r="F38" s="13"/>
    </row>
    <row r="39" spans="6:6" x14ac:dyDescent="0.25">
      <c r="F39" s="13"/>
    </row>
    <row r="40" spans="6:6" ht="15.75" x14ac:dyDescent="0.3">
      <c r="F40" s="15"/>
    </row>
    <row r="41" spans="6:6" x14ac:dyDescent="0.25">
      <c r="F41" s="13"/>
    </row>
    <row r="43" spans="6:6" x14ac:dyDescent="0.25">
      <c r="F43" s="13"/>
    </row>
  </sheetData>
  <sheetProtection algorithmName="SHA-512" hashValue="OtSYCCzvizgtl/NSCrHsAyit/bANt/73gcDAF+ECuI5DTUiNmZFt+nq0d0QdvOLvdMxOmk+4SwiVR/gwUGaLbA==" saltValue="yZE/4npRNKPpN0ym2TFc7w==" spinCount="100000" sheet="1" objects="1" scenarios="1"/>
  <conditionalFormatting sqref="I7">
    <cfRule type="containsErrors" dxfId="8" priority="19">
      <formula>ISERROR(I7)</formula>
    </cfRule>
  </conditionalFormatting>
  <conditionalFormatting sqref="I6">
    <cfRule type="containsErrors" dxfId="7" priority="20">
      <formula>ISERROR(I6)</formula>
    </cfRule>
  </conditionalFormatting>
  <conditionalFormatting sqref="C9">
    <cfRule type="cellIs" dxfId="6" priority="7" operator="between">
      <formula>1</formula>
      <formula>700</formula>
    </cfRule>
  </conditionalFormatting>
  <conditionalFormatting sqref="C14:C15 C16:D16">
    <cfRule type="containsErrors" dxfId="5" priority="6">
      <formula>ISERROR(C14)</formula>
    </cfRule>
  </conditionalFormatting>
  <conditionalFormatting sqref="C20:D20">
    <cfRule type="containsErrors" dxfId="4" priority="5">
      <formula>ISERROR(C20)</formula>
    </cfRule>
  </conditionalFormatting>
  <conditionalFormatting sqref="E20">
    <cfRule type="containsErrors" dxfId="3" priority="4">
      <formula>ISERROR(E20)</formula>
    </cfRule>
  </conditionalFormatting>
  <conditionalFormatting sqref="E14:E16">
    <cfRule type="containsErrors" dxfId="2" priority="3">
      <formula>ISERROR(E14)</formula>
    </cfRule>
  </conditionalFormatting>
  <conditionalFormatting sqref="C18:D18">
    <cfRule type="containsErrors" dxfId="1" priority="2">
      <formula>ISERROR(C18)</formula>
    </cfRule>
  </conditionalFormatting>
  <conditionalFormatting sqref="E18">
    <cfRule type="containsErrors" dxfId="0" priority="1">
      <formula>ISERROR(E18)</formula>
    </cfRule>
  </conditionalFormatting>
  <pageMargins left="0.70866141732283472" right="0.70866141732283472" top="0.78740157480314965" bottom="0.78740157480314965" header="0.31496062992125984" footer="0.31496062992125984"/>
  <pageSetup paperSize="9" scale="73" orientation="landscape" r:id="rId1"/>
  <headerFooter>
    <oddHeader>&amp;L&amp;"-,Fett"Gutachterausschuss Heidelberg&amp;C&amp;"-,Fett"Hilfestellung zur Ermittlung des grundsteuerrelevanten Bodenwertes gemäß den "Erläuterungen zu den Bodenrichtwerten 2022"</oddHeader>
    <oddFooter>&amp;R&amp;D &amp;T</oddFooter>
  </headerFooter>
  <ignoredErrors>
    <ignoredError sqref="E2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Standardfall</vt:lpstr>
      <vt:lpstr>Hinterland-Bauland</vt:lpstr>
      <vt:lpstr>2 Eigenheime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Kinzinger, Klaus</dc:creator>
  <cp:lastModifiedBy>Kinzinger, Klaus</cp:lastModifiedBy>
  <cp:lastPrinted>2022-11-10T12:36:34Z</cp:lastPrinted>
  <dcterms:created xsi:type="dcterms:W3CDTF">2022-09-23T09:00:57Z</dcterms:created>
  <dcterms:modified xsi:type="dcterms:W3CDTF">2023-02-27T08:59:58Z</dcterms:modified>
</cp:coreProperties>
</file>